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0" windowWidth="12825" windowHeight="10830" tabRatio="573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<sst xmlns="http://schemas.openxmlformats.org/spreadsheetml/2006/main" count="285" uniqueCount="156">
  <si>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</si>
  <si>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</si>
  <si>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</si>
  <si>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</si>
  <si>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</si>
  <si>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</si>
  <si>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</si>
  <si>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</si>
  <si>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</si>
  <si>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</si>
  <si>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</si>
  <si>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</si>
  <si>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</si>
  <si>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</si>
  <si>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</si>
  <si>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</si>
  <si>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</si>
  <si>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</si>
  <si>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</si>
  <si>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</si>
  <si>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</si>
  <si>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</si>
  <si>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</si>
  <si>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</si>
  <si>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</si>
  <si>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</si>
  <si>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</si>
  <si>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</si>
  <si>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</si>
  <si>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</si>
  <si>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</si>
  <si>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</si>
  <si>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</si>
  <si>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</si>
  <si>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</si>
  <si>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</si>
  <si>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</si>
  <si>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</si>
  <si>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</si>
  <si>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</si>
  <si>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</si>
  <si>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</si>
  <si>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</si>
  <si>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</si>
  <si>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</si>
  <si>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</si>
  <si>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</si>
  <si>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</si>
  <si>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</si>
  <si>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</si>
  <si>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</si>
  <si>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</si>
  <si>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</si>
  <si>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</si>
  <si>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</si>
  <si>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</si>
  <si>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</si>
  <si>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</si>
  <si>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</si>
  <si>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</si>
  <si>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</si>
  <si>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</si>
  <si>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</si>
  <si>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</si>
  <si>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</si>
  <si>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</si>
  <si>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</si>
  <si>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</si>
  <si>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</si>
  <si>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</si>
  <si>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</si>
  <si>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</si>
  <si>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</si>
  <si>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</si>
  <si>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</si>
  <si>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4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</si>
  <si>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</si>
  <si>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</si>
  <si>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</si>
  <si>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</si>
  <si>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</si>
  <si>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</si>
  <si>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</si>
  <si>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</si>
  <si>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</si>
  <si>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</si>
  <si>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</si>
  <si>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</si>
  <si>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</si>
  <si>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</si>
  <si>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</si>
  <si>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</si>
  <si>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</si>
  <si>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</si>
  <si>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</si>
  <si>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</si>
  <si>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</si>
  <si>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</si>
  <si>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</si>
  <si>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</si>
  <si>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</si>
  <si>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Смена ж/б зонтов на металлические (демонтаж, подъем зонта на кровлю и установка) периметром 4800*550</t>
  </si>
  <si>
    <t xml:space="preserve">Герметизация панельных стыков прокладками "Вилатерм", монтажной пеной и мастикой "Сазиласт" с автовышки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</si>
  <si>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</si>
  <si>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</si>
  <si>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</si>
  <si>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</si>
  <si>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</si>
  <si>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</si>
  <si>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</si>
  <si>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</si>
  <si>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</si>
  <si>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</si>
  <si>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</si>
  <si>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</si>
  <si>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</si>
  <si>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</si>
  <si>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</si>
  <si>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</si>
  <si>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</si>
  <si>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</si>
  <si>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</si>
  <si>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</si>
  <si>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</si>
  <si>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</si>
  <si>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</si>
  <si>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</si>
  <si>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</si>
  <si>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</si>
  <si>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</si>
  <si>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</si>
  <si>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</si>
  <si>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</si>
  <si>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</si>
  <si>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</si>
  <si>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</si>
  <si>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</si>
  <si>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</si>
  <si>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</si>
  <si>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</si>
  <si>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</si>
  <si>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</si>
  <si>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</si>
  <si>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</si>
  <si>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</si>
  <si>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</si>
  <si>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</si>
  <si>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</si>
  <si>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</si>
  <si>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</si>
  <si>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</si>
  <si>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</si>
  <si>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</si>
  <si>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 xml:space="preserve">Устройство наружной теплоизоляции стен плитами из полистирола с герметизацией стыков и окраской поверхности с автовышки </t>
  </si>
  <si>
    <t>Реконструкция балконных козырьков: устройство покрытия из профнастила кв.49,62,63,127</t>
  </si>
  <si>
    <t xml:space="preserve">Ремонт бетонной кровли: заделка стыков плит покрытия с гидроизоляцией наплавляемыми материалами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</si>
</sst>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 indent="3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indent="3"/>
    </xf>
    <xf numFmtId="0" fontId="22" fillId="0" borderId="12" xfId="0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 indent="3"/>
    </xf>
    <xf numFmtId="0" fontId="22" fillId="0" borderId="12" xfId="0" applyFont="1" applyBorder="1" applyAlignment="1">
      <alignment horizontal="left" vertical="center" wrapText="1" indent="3"/>
    </xf>
    <xf numFmtId="164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11" sqref="F11"/>
    </sheetView>
  </sheetViews>
  <sheetFormatPr defaultColWidth="9.0039062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3"/>
      <c r="B2" s="3"/>
      <c r="C2" s="3"/>
      <c r="D2" s="3"/>
      <c r="E2" s="3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4" t="s">
        <v>1</v>
      </c>
      <c r="B5" s="4" t="s">
        <v>2</v>
      </c>
      <c r="C5" s="4" t="s">
        <v>3</v>
      </c>
      <c r="D5" s="60" t="s">
        <v>4</v>
      </c>
      <c r="E5" s="61"/>
    </row>
    <row r="6" spans="1:5" ht="15">
      <c r="A6" s="5" t="s">
        <v>5</v>
      </c>
      <c r="B6" s="6" t="s">
        <v>6</v>
      </c>
      <c r="C6" s="7" t="s">
        <v>7</v>
      </c>
      <c r="D6" s="55">
        <v>43466</v>
      </c>
      <c r="E6" s="56"/>
    </row>
    <row r="7" spans="1:5" ht="15">
      <c r="A7" s="5" t="s">
        <v>8</v>
      </c>
      <c r="B7" s="6" t="s">
        <v>9</v>
      </c>
      <c r="C7" s="7" t="s">
        <v>7</v>
      </c>
      <c r="D7" s="51" t="s">
        <v>58</v>
      </c>
      <c r="E7" s="52"/>
    </row>
    <row r="8" spans="1:5" ht="15">
      <c r="A8" s="8" t="s">
        <v>10</v>
      </c>
      <c r="B8" s="9" t="s">
        <v>11</v>
      </c>
      <c r="C8" s="10" t="s">
        <v>12</v>
      </c>
      <c r="D8" s="53">
        <f>7783.7*12*4.07</f>
        <v>380155.908</v>
      </c>
      <c r="E8" s="5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7783.7*12*1.55</f>
        <v>144776.82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7783.7*12*0.12</f>
        <v>11208.527999999998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7783.7*12*1.1</f>
        <v>102744.84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7783.7*12*0.73</f>
        <v>68185.212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7783.7*12*0.57</f>
        <v>53240.507999999994</v>
      </c>
    </row>
    <row r="15" spans="1:5" ht="15">
      <c r="A15" s="5" t="s">
        <v>13</v>
      </c>
      <c r="B15" s="6" t="s">
        <v>6</v>
      </c>
      <c r="C15" s="7" t="s">
        <v>7</v>
      </c>
      <c r="D15" s="55">
        <v>43466</v>
      </c>
      <c r="E15" s="56"/>
    </row>
    <row r="16" spans="1:5" ht="45" customHeight="1">
      <c r="A16" s="5" t="s">
        <v>14</v>
      </c>
      <c r="B16" s="6" t="s">
        <v>9</v>
      </c>
      <c r="C16" s="7" t="s">
        <v>7</v>
      </c>
      <c r="D16" s="51" t="s">
        <v>57</v>
      </c>
      <c r="E16" s="52"/>
    </row>
    <row r="17" spans="1:5" ht="15">
      <c r="A17" s="8" t="s">
        <v>15</v>
      </c>
      <c r="B17" s="9" t="s">
        <v>11</v>
      </c>
      <c r="C17" s="10" t="s">
        <v>12</v>
      </c>
      <c r="D17" s="53">
        <f>SUM(E19:E24)</f>
        <v>939648.264</v>
      </c>
      <c r="E17" s="5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7783.7*12*0.9</f>
        <v>84063.95999999999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7783.7*12*1.79</f>
        <v>167193.876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7783.7*12*0.44</f>
        <v>41097.935999999994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7783.7*12*0.09</f>
        <v>8406.395999999999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7783.7*12*6.78</f>
        <v>633281.8319999999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7783.7*12*0.06</f>
        <v>5604.263999999999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449275.164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7783.7*12*0.62</f>
        <v>57910.727999999996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7783.7*12*4.19</f>
        <v>391364.436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1769079.336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60" zoomScaleNormal="80" zoomScalePageLayoutView="0" workbookViewId="0" topLeftCell="A45">
      <selection activeCell="E58" sqref="E58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125" style="18" customWidth="1"/>
    <col min="7" max="16384" width="8.875" style="18" customWidth="1"/>
  </cols>
  <sheetData>
    <row r="1" spans="1:6" ht="15">
      <c r="A1" s="62" t="s">
        <v>114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75</v>
      </c>
      <c r="D5" s="18" t="s">
        <v>64</v>
      </c>
    </row>
    <row r="6" ht="15">
      <c r="A6" s="19"/>
    </row>
    <row r="7" spans="1:6" ht="124.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4" customFormat="1" ht="32.25" customHeight="1">
      <c r="A8" s="20" t="s">
        <v>116</v>
      </c>
      <c r="B8" s="21">
        <v>7783.7</v>
      </c>
      <c r="C8" s="50">
        <v>12</v>
      </c>
      <c r="D8" s="22" t="s">
        <v>71</v>
      </c>
      <c r="E8" s="23">
        <f>E9+E10+E21+E24+E48</f>
        <v>10.619055579822795</v>
      </c>
      <c r="F8" s="45">
        <f>F9+F10+F21+F24+F48</f>
        <v>991866.5150000001</v>
      </c>
    </row>
    <row r="9" spans="1:6" s="35" customFormat="1" ht="19.5" customHeight="1" outlineLevel="1">
      <c r="A9" s="40" t="s">
        <v>117</v>
      </c>
      <c r="B9" s="41">
        <f>B8</f>
        <v>7783.7</v>
      </c>
      <c r="C9" s="37">
        <v>12</v>
      </c>
      <c r="D9" s="38" t="s">
        <v>7</v>
      </c>
      <c r="E9" s="39">
        <v>1.4</v>
      </c>
      <c r="F9" s="42">
        <f>B9*C9*E9</f>
        <v>130766.15999999999</v>
      </c>
    </row>
    <row r="10" spans="1:6" s="26" customFormat="1" ht="46.5" customHeight="1" outlineLevel="1">
      <c r="A10" s="40" t="s">
        <v>118</v>
      </c>
      <c r="B10" s="41">
        <f>B8</f>
        <v>7783.7</v>
      </c>
      <c r="C10" s="37" t="s">
        <v>7</v>
      </c>
      <c r="D10" s="38" t="s">
        <v>7</v>
      </c>
      <c r="E10" s="39">
        <f>F10/B10/12</f>
        <v>2.977146312165166</v>
      </c>
      <c r="F10" s="42">
        <f>SUM(F11:F20)</f>
        <v>278078.565</v>
      </c>
    </row>
    <row r="11" spans="1:6" s="26" customFormat="1" ht="19.5" customHeight="1" outlineLevel="2">
      <c r="A11" s="36" t="s">
        <v>115</v>
      </c>
      <c r="B11" s="41">
        <v>2100</v>
      </c>
      <c r="C11" s="37">
        <v>72</v>
      </c>
      <c r="D11" s="38" t="s">
        <v>71</v>
      </c>
      <c r="E11" s="39">
        <v>0.37</v>
      </c>
      <c r="F11" s="42">
        <f>B11*C11*E11</f>
        <v>55944</v>
      </c>
    </row>
    <row r="12" spans="1:6" s="26" customFormat="1" ht="18" customHeight="1" outlineLevel="2">
      <c r="A12" s="36" t="s">
        <v>103</v>
      </c>
      <c r="B12" s="41">
        <v>5246.3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56660.04</v>
      </c>
    </row>
    <row r="13" spans="1:6" s="26" customFormat="1" ht="19.5" customHeight="1" outlineLevel="2">
      <c r="A13" s="36" t="s">
        <v>104</v>
      </c>
      <c r="B13" s="41">
        <v>5246.3</v>
      </c>
      <c r="C13" s="37">
        <v>3</v>
      </c>
      <c r="D13" s="38" t="s">
        <v>71</v>
      </c>
      <c r="E13" s="39">
        <v>3.46</v>
      </c>
      <c r="F13" s="42">
        <f t="shared" si="0"/>
        <v>54456.594000000005</v>
      </c>
    </row>
    <row r="14" spans="1:6" s="26" customFormat="1" ht="16.5" customHeight="1" outlineLevel="2">
      <c r="A14" s="36" t="s">
        <v>105</v>
      </c>
      <c r="B14" s="41">
        <v>3.5</v>
      </c>
      <c r="C14" s="37">
        <v>139</v>
      </c>
      <c r="D14" s="38" t="s">
        <v>71</v>
      </c>
      <c r="E14" s="39">
        <v>6.69</v>
      </c>
      <c r="F14" s="42">
        <f t="shared" si="0"/>
        <v>3254.6850000000004</v>
      </c>
    </row>
    <row r="15" spans="1:6" s="26" customFormat="1" ht="20.25" customHeight="1" outlineLevel="2">
      <c r="A15" s="36" t="s">
        <v>106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6" customFormat="1" ht="19.5" customHeight="1" outlineLevel="2">
      <c r="A16" s="36" t="s">
        <v>107</v>
      </c>
      <c r="B16" s="41">
        <f>B11*0.8</f>
        <v>1680</v>
      </c>
      <c r="C16" s="37">
        <v>72</v>
      </c>
      <c r="D16" s="38" t="s">
        <v>71</v>
      </c>
      <c r="E16" s="39">
        <v>0.53</v>
      </c>
      <c r="F16" s="42">
        <f t="shared" si="0"/>
        <v>64108.8</v>
      </c>
    </row>
    <row r="17" spans="1:6" s="26" customFormat="1" ht="15.75" customHeight="1" outlineLevel="2">
      <c r="A17" s="36" t="s">
        <v>108</v>
      </c>
      <c r="B17" s="41">
        <v>3.5</v>
      </c>
      <c r="C17" s="37">
        <v>109</v>
      </c>
      <c r="D17" s="38" t="s">
        <v>71</v>
      </c>
      <c r="E17" s="39">
        <v>8.1</v>
      </c>
      <c r="F17" s="42">
        <f t="shared" si="0"/>
        <v>3090.15</v>
      </c>
    </row>
    <row r="18" spans="1:6" s="26" customFormat="1" ht="18" customHeight="1" outlineLevel="2">
      <c r="A18" s="36" t="s">
        <v>109</v>
      </c>
      <c r="B18" s="41">
        <f>B11*0.1</f>
        <v>210</v>
      </c>
      <c r="C18" s="37">
        <v>3</v>
      </c>
      <c r="D18" s="38" t="s">
        <v>71</v>
      </c>
      <c r="E18" s="39">
        <v>14.6</v>
      </c>
      <c r="F18" s="42">
        <f t="shared" si="0"/>
        <v>9198</v>
      </c>
    </row>
    <row r="19" spans="1:6" s="26" customFormat="1" ht="29.25" customHeight="1" outlineLevel="2">
      <c r="A19" s="36" t="s">
        <v>110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6" customFormat="1" ht="15.75" customHeight="1" outlineLevel="2">
      <c r="A20" s="36" t="s">
        <v>111</v>
      </c>
      <c r="B20" s="41">
        <f>B11*0.2</f>
        <v>420</v>
      </c>
      <c r="C20" s="37">
        <v>22</v>
      </c>
      <c r="D20" s="38" t="s">
        <v>71</v>
      </c>
      <c r="E20" s="39">
        <v>3</v>
      </c>
      <c r="F20" s="42">
        <f t="shared" si="0"/>
        <v>27720</v>
      </c>
    </row>
    <row r="21" spans="1:6" s="26" customFormat="1" ht="31.5" customHeight="1" outlineLevel="1">
      <c r="A21" s="40" t="s">
        <v>119</v>
      </c>
      <c r="B21" s="41">
        <v>7783.7</v>
      </c>
      <c r="C21" s="37" t="s">
        <v>7</v>
      </c>
      <c r="D21" s="38" t="s">
        <v>7</v>
      </c>
      <c r="E21" s="39">
        <f>F21/B21/12</f>
        <v>0.0885611384474393</v>
      </c>
      <c r="F21" s="42">
        <f>SUM(F22:F23)</f>
        <v>8272</v>
      </c>
    </row>
    <row r="22" spans="1:6" s="26" customFormat="1" ht="20.25" customHeight="1" outlineLevel="1">
      <c r="A22" s="36" t="s">
        <v>112</v>
      </c>
      <c r="B22" s="41">
        <v>1034</v>
      </c>
      <c r="C22" s="37">
        <v>12</v>
      </c>
      <c r="D22" s="38" t="s">
        <v>7</v>
      </c>
      <c r="E22" s="39">
        <v>0.25</v>
      </c>
      <c r="F22" s="42">
        <f>B22*C22*E22</f>
        <v>3102</v>
      </c>
    </row>
    <row r="23" spans="1:6" s="26" customFormat="1" ht="19.5" customHeight="1" outlineLevel="1">
      <c r="A23" s="36" t="s">
        <v>113</v>
      </c>
      <c r="B23" s="41">
        <v>1034</v>
      </c>
      <c r="C23" s="37">
        <v>1</v>
      </c>
      <c r="D23" s="38" t="s">
        <v>7</v>
      </c>
      <c r="E23" s="39">
        <v>5</v>
      </c>
      <c r="F23" s="42">
        <f>B23*C23*E23</f>
        <v>5170</v>
      </c>
    </row>
    <row r="24" spans="1:6" s="26" customFormat="1" ht="33" customHeight="1" outlineLevel="1">
      <c r="A24" s="40" t="s">
        <v>120</v>
      </c>
      <c r="B24" s="41">
        <f>B8</f>
        <v>7783.7</v>
      </c>
      <c r="C24" s="37">
        <v>12</v>
      </c>
      <c r="D24" s="38" t="s">
        <v>7</v>
      </c>
      <c r="E24" s="39">
        <f>F24/B24/C24</f>
        <v>6.093348129210189</v>
      </c>
      <c r="F24" s="42">
        <f>SUM(F25:F47)</f>
        <v>569145.5260000002</v>
      </c>
    </row>
    <row r="25" spans="1:6" s="26" customFormat="1" ht="18" customHeight="1" outlineLevel="1">
      <c r="A25" s="46" t="s">
        <v>76</v>
      </c>
      <c r="B25" s="44">
        <v>2111.4</v>
      </c>
      <c r="C25" s="41" t="s">
        <v>94</v>
      </c>
      <c r="D25" s="48" t="s">
        <v>71</v>
      </c>
      <c r="E25" s="38">
        <v>3.86</v>
      </c>
      <c r="F25" s="39">
        <v>16300.008</v>
      </c>
    </row>
    <row r="26" spans="1:6" s="26" customFormat="1" ht="21" customHeight="1" outlineLevel="1">
      <c r="A26" s="43" t="s">
        <v>77</v>
      </c>
      <c r="B26" s="44">
        <v>1914.8</v>
      </c>
      <c r="C26" s="41" t="s">
        <v>94</v>
      </c>
      <c r="D26" s="48" t="s">
        <v>71</v>
      </c>
      <c r="E26" s="38">
        <v>3.86</v>
      </c>
      <c r="F26" s="39">
        <v>14782.256</v>
      </c>
    </row>
    <row r="27" spans="1:6" s="26" customFormat="1" ht="18" customHeight="1" outlineLevel="1">
      <c r="A27" s="43" t="s">
        <v>78</v>
      </c>
      <c r="B27" s="44">
        <v>1433.4</v>
      </c>
      <c r="C27" s="41" t="s">
        <v>94</v>
      </c>
      <c r="D27" s="48" t="s">
        <v>71</v>
      </c>
      <c r="E27" s="38">
        <v>3.86</v>
      </c>
      <c r="F27" s="39">
        <v>11065.848</v>
      </c>
    </row>
    <row r="28" spans="1:6" s="26" customFormat="1" ht="19.5" customHeight="1" outlineLevel="1">
      <c r="A28" s="43" t="s">
        <v>79</v>
      </c>
      <c r="B28" s="49">
        <v>138</v>
      </c>
      <c r="C28" s="41" t="s">
        <v>94</v>
      </c>
      <c r="D28" s="48" t="s">
        <v>71</v>
      </c>
      <c r="E28" s="38">
        <v>3.86</v>
      </c>
      <c r="F28" s="39">
        <v>1065.36</v>
      </c>
    </row>
    <row r="29" spans="1:6" s="26" customFormat="1" ht="30.75" customHeight="1" outlineLevel="1">
      <c r="A29" s="43" t="s">
        <v>80</v>
      </c>
      <c r="B29" s="44">
        <v>2111.4</v>
      </c>
      <c r="C29" s="41" t="s">
        <v>95</v>
      </c>
      <c r="D29" s="48" t="s">
        <v>71</v>
      </c>
      <c r="E29" s="38">
        <v>42.27</v>
      </c>
      <c r="F29" s="39">
        <v>29749.626</v>
      </c>
    </row>
    <row r="30" spans="1:6" s="26" customFormat="1" ht="33" customHeight="1" outlineLevel="1">
      <c r="A30" s="47" t="s">
        <v>81</v>
      </c>
      <c r="B30" s="44">
        <v>66</v>
      </c>
      <c r="C30" s="41" t="s">
        <v>95</v>
      </c>
      <c r="D30" s="48" t="s">
        <v>71</v>
      </c>
      <c r="E30" s="38">
        <v>275.23</v>
      </c>
      <c r="F30" s="39">
        <v>18165.18</v>
      </c>
    </row>
    <row r="31" spans="1:6" s="26" customFormat="1" ht="30.75" customHeight="1" outlineLevel="1">
      <c r="A31" s="43" t="s">
        <v>82</v>
      </c>
      <c r="B31" s="44">
        <v>138</v>
      </c>
      <c r="C31" s="41" t="s">
        <v>95</v>
      </c>
      <c r="D31" s="48" t="s">
        <v>71</v>
      </c>
      <c r="E31" s="38">
        <v>42.27</v>
      </c>
      <c r="F31" s="39">
        <v>11666.52</v>
      </c>
    </row>
    <row r="32" spans="1:6" s="26" customFormat="1" ht="28.5" customHeight="1" outlineLevel="1">
      <c r="A32" s="43" t="s">
        <v>83</v>
      </c>
      <c r="B32" s="44">
        <v>10</v>
      </c>
      <c r="C32" s="41" t="s">
        <v>95</v>
      </c>
      <c r="D32" s="48" t="s">
        <v>96</v>
      </c>
      <c r="E32" s="38">
        <v>203.93</v>
      </c>
      <c r="F32" s="39">
        <v>10196.5</v>
      </c>
    </row>
    <row r="33" spans="1:6" s="26" customFormat="1" ht="18" customHeight="1" outlineLevel="1">
      <c r="A33" s="43" t="s">
        <v>84</v>
      </c>
      <c r="B33" s="44">
        <v>10</v>
      </c>
      <c r="C33" s="41" t="s">
        <v>97</v>
      </c>
      <c r="D33" s="48" t="s">
        <v>96</v>
      </c>
      <c r="E33" s="38">
        <v>296.66</v>
      </c>
      <c r="F33" s="39">
        <v>2966.6</v>
      </c>
    </row>
    <row r="34" spans="1:6" s="26" customFormat="1" ht="20.25" customHeight="1" outlineLevel="1">
      <c r="A34" s="43" t="s">
        <v>85</v>
      </c>
      <c r="B34" s="44">
        <v>10</v>
      </c>
      <c r="C34" s="41" t="s">
        <v>97</v>
      </c>
      <c r="D34" s="48" t="s">
        <v>96</v>
      </c>
      <c r="E34" s="38">
        <v>85.53</v>
      </c>
      <c r="F34" s="39">
        <v>855.3</v>
      </c>
    </row>
    <row r="35" spans="1:6" s="26" customFormat="1" ht="19.5" customHeight="1" outlineLevel="1">
      <c r="A35" s="43" t="s">
        <v>86</v>
      </c>
      <c r="B35" s="49">
        <v>2</v>
      </c>
      <c r="C35" s="41" t="s">
        <v>97</v>
      </c>
      <c r="D35" s="48" t="s">
        <v>71</v>
      </c>
      <c r="E35" s="38">
        <v>806.87</v>
      </c>
      <c r="F35" s="39">
        <v>1613.74</v>
      </c>
    </row>
    <row r="36" spans="1:6" s="26" customFormat="1" ht="20.25" customHeight="1" outlineLevel="1">
      <c r="A36" s="43" t="s">
        <v>87</v>
      </c>
      <c r="B36" s="44">
        <v>2</v>
      </c>
      <c r="C36" s="41" t="s">
        <v>97</v>
      </c>
      <c r="D36" s="48" t="s">
        <v>71</v>
      </c>
      <c r="E36" s="38">
        <v>127.03</v>
      </c>
      <c r="F36" s="39">
        <v>254.06</v>
      </c>
    </row>
    <row r="37" spans="1:6" s="26" customFormat="1" ht="30.75" customHeight="1" outlineLevel="1">
      <c r="A37" s="47" t="s">
        <v>88</v>
      </c>
      <c r="B37" s="44">
        <v>1089.7</v>
      </c>
      <c r="C37" s="41" t="s">
        <v>98</v>
      </c>
      <c r="D37" s="48" t="s">
        <v>71</v>
      </c>
      <c r="E37" s="38">
        <v>1.62</v>
      </c>
      <c r="F37" s="39">
        <v>183592.65600000002</v>
      </c>
    </row>
    <row r="38" spans="1:6" s="26" customFormat="1" ht="18" customHeight="1" outlineLevel="1">
      <c r="A38" s="43" t="s">
        <v>89</v>
      </c>
      <c r="B38" s="44">
        <v>6549.3</v>
      </c>
      <c r="C38" s="41" t="s">
        <v>94</v>
      </c>
      <c r="D38" s="48" t="s">
        <v>71</v>
      </c>
      <c r="E38" s="38">
        <v>1.62</v>
      </c>
      <c r="F38" s="39">
        <v>21219.732000000004</v>
      </c>
    </row>
    <row r="39" spans="1:6" s="26" customFormat="1" ht="18" customHeight="1" outlineLevel="1">
      <c r="A39" s="43" t="s">
        <v>90</v>
      </c>
      <c r="B39" s="44">
        <v>5</v>
      </c>
      <c r="C39" s="41" t="s">
        <v>97</v>
      </c>
      <c r="D39" s="48" t="s">
        <v>96</v>
      </c>
      <c r="E39" s="38">
        <v>235.56</v>
      </c>
      <c r="F39" s="39">
        <v>1177.8</v>
      </c>
    </row>
    <row r="40" spans="1:6" s="26" customFormat="1" ht="21" customHeight="1" outlineLevel="1">
      <c r="A40" s="43" t="s">
        <v>91</v>
      </c>
      <c r="B40" s="44">
        <v>3</v>
      </c>
      <c r="C40" s="41" t="s">
        <v>97</v>
      </c>
      <c r="D40" s="48" t="s">
        <v>96</v>
      </c>
      <c r="E40" s="38">
        <v>502.34</v>
      </c>
      <c r="F40" s="39">
        <v>1507.02</v>
      </c>
    </row>
    <row r="41" spans="1:6" s="26" customFormat="1" ht="19.5" customHeight="1" outlineLevel="1">
      <c r="A41" s="47" t="s">
        <v>92</v>
      </c>
      <c r="B41" s="44">
        <v>1.8</v>
      </c>
      <c r="C41" s="41" t="s">
        <v>97</v>
      </c>
      <c r="D41" s="48" t="s">
        <v>71</v>
      </c>
      <c r="E41" s="38">
        <v>246.3</v>
      </c>
      <c r="F41" s="39">
        <v>443.34</v>
      </c>
    </row>
    <row r="42" spans="1:6" s="26" customFormat="1" ht="18" customHeight="1" outlineLevel="1">
      <c r="A42" s="43" t="s">
        <v>93</v>
      </c>
      <c r="B42" s="44">
        <v>1680</v>
      </c>
      <c r="C42" s="41" t="s">
        <v>99</v>
      </c>
      <c r="D42" s="48" t="s">
        <v>100</v>
      </c>
      <c r="E42" s="38">
        <v>8.67</v>
      </c>
      <c r="F42" s="39">
        <v>1456.56</v>
      </c>
    </row>
    <row r="43" spans="1:6" s="26" customFormat="1" ht="33" customHeight="1" outlineLevel="1">
      <c r="A43" s="43" t="s">
        <v>101</v>
      </c>
      <c r="B43" s="44">
        <v>4</v>
      </c>
      <c r="C43" s="41" t="s">
        <v>97</v>
      </c>
      <c r="D43" s="48" t="s">
        <v>96</v>
      </c>
      <c r="E43" s="38">
        <v>15854.17</v>
      </c>
      <c r="F43" s="39">
        <v>63416.68</v>
      </c>
    </row>
    <row r="44" spans="1:6" s="26" customFormat="1" ht="47.25" customHeight="1" outlineLevel="1">
      <c r="A44" s="43" t="s">
        <v>153</v>
      </c>
      <c r="B44" s="44">
        <v>12</v>
      </c>
      <c r="C44" s="41" t="s">
        <v>97</v>
      </c>
      <c r="D44" s="48" t="s">
        <v>71</v>
      </c>
      <c r="E44" s="38">
        <v>4308.61</v>
      </c>
      <c r="F44" s="39">
        <v>51703.32</v>
      </c>
    </row>
    <row r="45" spans="1:6" s="26" customFormat="1" ht="36.75" customHeight="1" outlineLevel="1">
      <c r="A45" s="43" t="s">
        <v>154</v>
      </c>
      <c r="B45" s="44">
        <v>24</v>
      </c>
      <c r="C45" s="41" t="s">
        <v>97</v>
      </c>
      <c r="D45" s="48" t="s">
        <v>71</v>
      </c>
      <c r="E45" s="38">
        <v>3073.98</v>
      </c>
      <c r="F45" s="39">
        <v>73775.52</v>
      </c>
    </row>
    <row r="46" spans="1:6" s="26" customFormat="1" ht="34.5" customHeight="1" outlineLevel="1">
      <c r="A46" s="43" t="s">
        <v>155</v>
      </c>
      <c r="B46" s="44">
        <v>20</v>
      </c>
      <c r="C46" s="41" t="s">
        <v>97</v>
      </c>
      <c r="D46" s="48" t="s">
        <v>71</v>
      </c>
      <c r="E46" s="38">
        <v>578.93</v>
      </c>
      <c r="F46" s="39">
        <v>11578.6</v>
      </c>
    </row>
    <row r="47" spans="1:6" s="26" customFormat="1" ht="31.5" customHeight="1" outlineLevel="1">
      <c r="A47" s="43" t="s">
        <v>102</v>
      </c>
      <c r="B47" s="44">
        <v>30</v>
      </c>
      <c r="C47" s="41" t="s">
        <v>97</v>
      </c>
      <c r="D47" s="48" t="s">
        <v>100</v>
      </c>
      <c r="E47" s="38">
        <v>1353.11</v>
      </c>
      <c r="F47" s="39">
        <v>40593.3</v>
      </c>
    </row>
    <row r="48" spans="1:6" s="26" customFormat="1" ht="31.5" customHeight="1" outlineLevel="1">
      <c r="A48" s="40" t="s">
        <v>121</v>
      </c>
      <c r="B48" s="41">
        <f>B8</f>
        <v>7783.7</v>
      </c>
      <c r="C48" s="37">
        <v>12</v>
      </c>
      <c r="D48" s="38" t="s">
        <v>24</v>
      </c>
      <c r="E48" s="39">
        <v>0.06</v>
      </c>
      <c r="F48" s="42">
        <f>B48*C48*E48</f>
        <v>5604.263999999999</v>
      </c>
    </row>
    <row r="49" spans="1:6" s="24" customFormat="1" ht="48" customHeight="1">
      <c r="A49" s="20" t="s">
        <v>122</v>
      </c>
      <c r="B49" s="21">
        <f>B8</f>
        <v>7783.7</v>
      </c>
      <c r="C49" s="50">
        <v>12</v>
      </c>
      <c r="D49" s="22" t="s">
        <v>7</v>
      </c>
      <c r="E49" s="23">
        <f>SUM(E50,E57)</f>
        <v>4.94011104401934</v>
      </c>
      <c r="F49" s="45">
        <f>SUM(F50,F57)</f>
        <v>461429.6</v>
      </c>
    </row>
    <row r="50" spans="1:6" s="25" customFormat="1" ht="39" customHeight="1">
      <c r="A50" s="40" t="s">
        <v>123</v>
      </c>
      <c r="B50" s="41">
        <f>B8</f>
        <v>7783.7</v>
      </c>
      <c r="C50" s="37">
        <v>12</v>
      </c>
      <c r="D50" s="38" t="s">
        <v>7</v>
      </c>
      <c r="E50" s="39">
        <v>0.62</v>
      </c>
      <c r="F50" s="42">
        <f>SUM(F51:F56)</f>
        <v>57912.22</v>
      </c>
    </row>
    <row r="51" spans="1:6" s="25" customFormat="1" ht="31.5" customHeight="1">
      <c r="A51" s="43" t="s">
        <v>124</v>
      </c>
      <c r="B51" s="44">
        <v>50</v>
      </c>
      <c r="C51" s="37" t="s">
        <v>125</v>
      </c>
      <c r="D51" s="38" t="s">
        <v>96</v>
      </c>
      <c r="E51" s="39">
        <v>33.62</v>
      </c>
      <c r="F51" s="42">
        <v>20172</v>
      </c>
    </row>
    <row r="52" spans="1:6" s="25" customFormat="1" ht="21.75" customHeight="1">
      <c r="A52" s="43" t="s">
        <v>126</v>
      </c>
      <c r="B52" s="44">
        <v>1</v>
      </c>
      <c r="C52" s="37" t="s">
        <v>125</v>
      </c>
      <c r="D52" s="38" t="s">
        <v>96</v>
      </c>
      <c r="E52" s="39">
        <v>187.18</v>
      </c>
      <c r="F52" s="42">
        <v>2246.16</v>
      </c>
    </row>
    <row r="53" spans="1:6" s="25" customFormat="1" ht="29.25" customHeight="1">
      <c r="A53" s="43" t="s">
        <v>127</v>
      </c>
      <c r="B53" s="44">
        <v>50</v>
      </c>
      <c r="C53" s="37" t="s">
        <v>97</v>
      </c>
      <c r="D53" s="38" t="s">
        <v>96</v>
      </c>
      <c r="E53" s="39">
        <v>452</v>
      </c>
      <c r="F53" s="42">
        <v>22600</v>
      </c>
    </row>
    <row r="54" spans="1:6" s="25" customFormat="1" ht="21.75" customHeight="1">
      <c r="A54" s="43" t="s">
        <v>128</v>
      </c>
      <c r="B54" s="44">
        <v>1</v>
      </c>
      <c r="C54" s="37" t="s">
        <v>97</v>
      </c>
      <c r="D54" s="38" t="s">
        <v>96</v>
      </c>
      <c r="E54" s="39">
        <v>2084.78</v>
      </c>
      <c r="F54" s="42">
        <v>2084.78</v>
      </c>
    </row>
    <row r="55" spans="1:6" s="25" customFormat="1" ht="31.5" customHeight="1" hidden="1">
      <c r="A55" s="43" t="s">
        <v>129</v>
      </c>
      <c r="B55" s="44">
        <v>1</v>
      </c>
      <c r="C55" s="37" t="s">
        <v>130</v>
      </c>
      <c r="D55" s="38" t="s">
        <v>131</v>
      </c>
      <c r="E55" s="38">
        <v>0</v>
      </c>
      <c r="F55" s="39">
        <v>0</v>
      </c>
    </row>
    <row r="56" spans="1:6" s="25" customFormat="1" ht="31.5" customHeight="1">
      <c r="A56" s="43" t="s">
        <v>132</v>
      </c>
      <c r="B56" s="44">
        <v>1</v>
      </c>
      <c r="C56" s="37" t="s">
        <v>133</v>
      </c>
      <c r="D56" s="38" t="s">
        <v>131</v>
      </c>
      <c r="E56" s="38">
        <v>10809.28</v>
      </c>
      <c r="F56" s="39">
        <v>10809.28</v>
      </c>
    </row>
    <row r="57" spans="1:6" s="25" customFormat="1" ht="45.75" customHeight="1">
      <c r="A57" s="40" t="s">
        <v>134</v>
      </c>
      <c r="B57" s="41">
        <f>B8</f>
        <v>7783.7</v>
      </c>
      <c r="C57" s="37">
        <v>12</v>
      </c>
      <c r="D57" s="38" t="s">
        <v>7</v>
      </c>
      <c r="E57" s="39">
        <f>F57/B57/C57</f>
        <v>4.32011104401934</v>
      </c>
      <c r="F57" s="42">
        <f>SUM(F58:F68)</f>
        <v>403517.38</v>
      </c>
    </row>
    <row r="58" spans="1:6" s="25" customFormat="1" ht="27.75" customHeight="1">
      <c r="A58" s="43" t="s">
        <v>135</v>
      </c>
      <c r="B58" s="41">
        <v>850</v>
      </c>
      <c r="C58" s="37" t="s">
        <v>97</v>
      </c>
      <c r="D58" s="38" t="s">
        <v>136</v>
      </c>
      <c r="E58" s="39">
        <v>23.3</v>
      </c>
      <c r="F58" s="42">
        <v>19805</v>
      </c>
    </row>
    <row r="59" spans="1:6" s="25" customFormat="1" ht="16.5" customHeight="1">
      <c r="A59" s="43" t="s">
        <v>137</v>
      </c>
      <c r="B59" s="41">
        <v>850</v>
      </c>
      <c r="C59" s="37" t="s">
        <v>97</v>
      </c>
      <c r="D59" s="38" t="s">
        <v>100</v>
      </c>
      <c r="E59" s="39">
        <v>86.72</v>
      </c>
      <c r="F59" s="42">
        <v>73712</v>
      </c>
    </row>
    <row r="60" spans="1:6" s="25" customFormat="1" ht="16.5" customHeight="1">
      <c r="A60" s="43" t="s">
        <v>138</v>
      </c>
      <c r="B60" s="41">
        <v>32345</v>
      </c>
      <c r="C60" s="37" t="s">
        <v>97</v>
      </c>
      <c r="D60" s="38" t="s">
        <v>139</v>
      </c>
      <c r="E60" s="39">
        <v>0.31</v>
      </c>
      <c r="F60" s="42">
        <v>10026.95</v>
      </c>
    </row>
    <row r="61" spans="1:6" s="25" customFormat="1" ht="16.5" customHeight="1">
      <c r="A61" s="43" t="s">
        <v>140</v>
      </c>
      <c r="B61" s="41">
        <v>4</v>
      </c>
      <c r="C61" s="37" t="s">
        <v>97</v>
      </c>
      <c r="D61" s="38" t="s">
        <v>141</v>
      </c>
      <c r="E61" s="39">
        <v>664.9</v>
      </c>
      <c r="F61" s="42">
        <v>2659.6</v>
      </c>
    </row>
    <row r="62" spans="1:6" s="25" customFormat="1" ht="31.5" customHeight="1">
      <c r="A62" s="43" t="s">
        <v>142</v>
      </c>
      <c r="B62" s="41">
        <v>1433.4</v>
      </c>
      <c r="C62" s="37" t="s">
        <v>143</v>
      </c>
      <c r="D62" s="38" t="s">
        <v>71</v>
      </c>
      <c r="E62" s="39">
        <v>1.27</v>
      </c>
      <c r="F62" s="42">
        <v>94661.736</v>
      </c>
    </row>
    <row r="63" spans="1:6" s="25" customFormat="1" ht="17.25" customHeight="1">
      <c r="A63" s="43" t="s">
        <v>144</v>
      </c>
      <c r="B63" s="41">
        <v>1</v>
      </c>
      <c r="C63" s="37" t="s">
        <v>97</v>
      </c>
      <c r="D63" s="38" t="s">
        <v>96</v>
      </c>
      <c r="E63" s="39">
        <v>385.68</v>
      </c>
      <c r="F63" s="42">
        <v>385.68</v>
      </c>
    </row>
    <row r="64" spans="1:6" s="25" customFormat="1" ht="16.5" customHeight="1">
      <c r="A64" s="43" t="s">
        <v>145</v>
      </c>
      <c r="B64" s="41">
        <v>25.133333333333333</v>
      </c>
      <c r="C64" s="37" t="s">
        <v>97</v>
      </c>
      <c r="D64" s="38" t="s">
        <v>96</v>
      </c>
      <c r="E64" s="39">
        <v>221.41</v>
      </c>
      <c r="F64" s="42">
        <v>5535.25</v>
      </c>
    </row>
    <row r="65" spans="1:6" s="25" customFormat="1" ht="30.75" customHeight="1">
      <c r="A65" s="43" t="s">
        <v>146</v>
      </c>
      <c r="B65" s="41">
        <v>2111.4</v>
      </c>
      <c r="C65" s="37" t="s">
        <v>147</v>
      </c>
      <c r="D65" s="38" t="s">
        <v>71</v>
      </c>
      <c r="E65" s="39">
        <v>1.27</v>
      </c>
      <c r="F65" s="42">
        <v>8044.434000000001</v>
      </c>
    </row>
    <row r="66" spans="1:6" s="25" customFormat="1" ht="30" customHeight="1">
      <c r="A66" s="43" t="s">
        <v>148</v>
      </c>
      <c r="B66" s="41">
        <v>185</v>
      </c>
      <c r="C66" s="37" t="s">
        <v>97</v>
      </c>
      <c r="D66" s="38" t="s">
        <v>100</v>
      </c>
      <c r="E66" s="39">
        <v>129.18</v>
      </c>
      <c r="F66" s="42">
        <v>23898.3</v>
      </c>
    </row>
    <row r="67" spans="1:6" s="25" customFormat="1" ht="32.25" customHeight="1">
      <c r="A67" s="43" t="s">
        <v>149</v>
      </c>
      <c r="B67" s="41">
        <v>208</v>
      </c>
      <c r="C67" s="37" t="s">
        <v>97</v>
      </c>
      <c r="D67" s="38" t="s">
        <v>150</v>
      </c>
      <c r="E67" s="39">
        <v>186.22</v>
      </c>
      <c r="F67" s="42">
        <v>38733.76</v>
      </c>
    </row>
    <row r="68" spans="1:6" s="25" customFormat="1" ht="31.5" customHeight="1">
      <c r="A68" s="43" t="s">
        <v>151</v>
      </c>
      <c r="B68" s="41">
        <v>1</v>
      </c>
      <c r="C68" s="37" t="s">
        <v>152</v>
      </c>
      <c r="D68" s="38" t="s">
        <v>131</v>
      </c>
      <c r="E68" s="39">
        <v>126054.67</v>
      </c>
      <c r="F68" s="42">
        <v>126054.67</v>
      </c>
    </row>
    <row r="69" spans="1:6" s="24" customFormat="1" ht="18" customHeight="1">
      <c r="A69" s="32" t="s">
        <v>72</v>
      </c>
      <c r="B69" s="33"/>
      <c r="C69" s="33"/>
      <c r="D69" s="34"/>
      <c r="E69" s="23">
        <f>E8+E49</f>
        <v>15.559166623842135</v>
      </c>
      <c r="F69" s="27">
        <f>F8+F49</f>
        <v>1453296.1150000002</v>
      </c>
    </row>
    <row r="70" spans="1:6" ht="15">
      <c r="A70" s="28"/>
      <c r="B70" s="29"/>
      <c r="C70" s="29"/>
      <c r="D70" s="29"/>
      <c r="E70" s="29"/>
      <c r="F70" s="29"/>
    </row>
    <row r="72" spans="1:5" ht="15">
      <c r="A72" s="17" t="s">
        <v>73</v>
      </c>
      <c r="B72" s="30"/>
      <c r="C72" s="18" t="s">
        <v>74</v>
      </c>
      <c r="E72" s="31"/>
    </row>
  </sheetData>
  <sheetProtection/>
  <mergeCells count="3">
    <mergeCell ref="A1:F1"/>
    <mergeCell ref="A2:F2"/>
    <mergeCell ref="A3:F3"/>
  </mergeCells>
  <printOptions/>
  <pageMargins left="0.3" right="0.23" top="0.47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2020-03-26T07:50:33Z</cp:lastPrinted>
  <dcterms:created xsi:type="dcterms:W3CDTF">2018-04-02T07:45:01Z</dcterms:created>
  <dcterms:modified xsi:type="dcterms:W3CDTF">2020-03-27T03:09:54Z</dcterms:modified>
  <cp:category/>
  <cp:version/>
  <cp:contentType/>
  <cp:contentStatus/>
</cp:coreProperties>
</file>